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<sst xmlns="http://schemas.openxmlformats.org/spreadsheetml/2006/main" count="361" uniqueCount="237">
  <si>
    <t>Загальний фонд</t>
  </si>
  <si>
    <t>Всього</t>
  </si>
  <si>
    <t>РАЗОМ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</si>
  <si>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</si>
  <si>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</si>
  <si>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</si>
  <si>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</si>
  <si>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</si>
  <si>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</si>
  <si>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</si>
  <si>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</si>
  <si>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</si>
  <si>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</si>
  <si>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</si>
  <si>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</si>
  <si>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</si>
  <si>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</si>
  <si>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</si>
  <si>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</si>
  <si>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</si>
  <si>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</si>
  <si>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</si>
  <si>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</si>
  <si>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</si>
  <si>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</si>
  <si>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</si>
  <si>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</si>
  <si>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</si>
  <si>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</si>
  <si>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</si>
  <si>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</si>
  <si>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</si>
  <si>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</si>
  <si>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</si>
  <si>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</si>
  <si>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</si>
  <si>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</si>
  <si>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</si>
  <si>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</si>
  <si>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</si>
  <si>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</si>
  <si>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</si>
  <si>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</si>
  <si>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</si>
  <si>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</si>
  <si>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</si>
  <si>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</si>
  <si>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</si>
  <si>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</si>
  <si>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</si>
  <si>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</si>
  <si>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</si>
  <si>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</si>
  <si>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</si>
  <si>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</si>
  <si>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</si>
  <si>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</si>
  <si>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</si>
  <si>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</si>
  <si>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</si>
  <si>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</si>
  <si>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</si>
  <si>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</si>
  <si>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</si>
  <si>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</si>
  <si>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</si>
  <si>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</si>
  <si>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</si>
  <si>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</si>
  <si>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</si>
  <si>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</si>
  <si>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</si>
  <si>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</si>
  <si>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</si>
  <si>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</si>
  <si>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</si>
  <si>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</si>
  <si>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</si>
  <si>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</si>
  <si>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</si>
  <si>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</si>
  <si>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</si>
  <si>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</si>
  <si>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</si>
  <si>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</si>
  <si>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</si>
  <si>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</si>
  <si>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</si>
  <si>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</si>
  <si>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</si>
  <si>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</si>
  <si>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</si>
  <si>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</si>
  <si>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</si>
  <si>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</si>
  <si>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</si>
  <si>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</si>
  <si>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</si>
  <si>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</si>
  <si>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</si>
  <si>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</si>
  <si>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</si>
  <si>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</si>
  <si>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</si>
  <si>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</si>
  <si>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</si>
  <si>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</si>
  <si>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</si>
  <si>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</si>
  <si>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</si>
  <si>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(код бюджету)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</si>
  <si>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</si>
  <si>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</si>
  <si>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</si>
  <si>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</si>
  <si>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</si>
  <si>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</si>
  <si>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</si>
  <si>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</si>
  <si>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</si>
  <si>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</si>
  <si>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</si>
  <si>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</si>
  <si>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</si>
  <si>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</si>
  <si>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</si>
  <si>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</si>
  <si>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</si>
  <si>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</si>
  <si>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</si>
  <si>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</si>
  <si>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</si>
  <si>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</si>
  <si>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</si>
  <si>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</si>
  <si>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</si>
  <si>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</si>
  <si>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</si>
  <si>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</si>
  <si>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</si>
  <si>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</si>
  <si>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</si>
  <si>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</si>
  <si>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</si>
  <si>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</si>
  <si>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</si>
  <si>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</si>
  <si>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</si>
  <si>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</si>
  <si>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</si>
  <si>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</si>
  <si>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</si>
  <si>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</si>
  <si>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</si>
  <si>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</si>
  <si>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</si>
  <si>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</si>
  <si>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</si>
  <si>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</si>
  <si>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</si>
  <si>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</si>
  <si>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</si>
  <si>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</si>
  <si>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</si>
  <si>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</si>
  <si>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</si>
  <si>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</si>
  <si>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</si>
  <si>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</si>
  <si>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</si>
  <si>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</si>
  <si>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</si>
  <si>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</si>
  <si>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</si>
  <si>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</si>
  <si>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</si>
  <si>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</si>
  <si>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</si>
  <si>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</si>
  <si>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</si>
  <si>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</si>
  <si>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</si>
  <si>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</si>
  <si>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</si>
  <si>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</si>
  <si>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</si>
  <si>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</si>
  <si>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</si>
  <si>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</si>
  <si>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</si>
  <si>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</si>
  <si>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</si>
  <si>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</si>
  <si>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</si>
  <si>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</si>
  <si>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</si>
  <si>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</si>
  <si>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</si>
  <si>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</si>
  <si>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</si>
  <si>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</si>
  <si>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</si>
  <si>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</si>
  <si>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</si>
  <si>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</si>
  <si>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</si>
  <si>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</si>
  <si>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</si>
  <si>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</si>
  <si>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</si>
  <si>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</si>
  <si>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</si>
  <si>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</si>
  <si>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</si>
  <si>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</si>
  <si>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</si>
  <si>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</si>
  <si>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</si>
  <si>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</si>
  <si>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1517321</t>
  </si>
  <si>
    <t>7321</t>
  </si>
  <si>
    <t>Будівництво-1 освітніх установ та закладів</t>
  </si>
  <si>
    <t>1517461</t>
  </si>
  <si>
    <t>7461</t>
  </si>
  <si>
    <t>Додаток 4</t>
  </si>
  <si>
    <t xml:space="preserve">Керуючий справами </t>
  </si>
  <si>
    <t>Любов ОЦАБРИКА</t>
  </si>
  <si>
    <t>0216017</t>
  </si>
  <si>
    <t>до рішення виконавчого</t>
  </si>
  <si>
    <t>комітету міської ради</t>
  </si>
  <si>
    <t>Код прог-рамної класифікації видатків та кредитування місцевого бюджету</t>
  </si>
  <si>
    <t>Код типо-вої прог-рамної класифікації видат-ків та кредитування місцевого бюджету</t>
  </si>
  <si>
    <t>Код функціо-нальної класифі-кації видатків та кредиту-вання бюджету</t>
  </si>
  <si>
    <t>Програма фінансування заходів державного, обласного, місце-вого значення у Нетішинській ТГ на 2021-2023 роки</t>
  </si>
  <si>
    <t>Комплексна програма профілак-тики правопорушень та боротьби зі злочинністю на території обс-луговування відділу поліцейсь-кої дільниці №1 Шепетівського району управління поліції Головного управління Національ-ної поліції в Хмельницькій області на 2021-2025 роки</t>
  </si>
  <si>
    <t>Програма розвитку пасажирських перевезень Нетішинської міської тери-торіальної громади на 2022 рік</t>
  </si>
  <si>
    <t>10.02.2022  № 61/2022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</si>
</sst>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1"/>
  <sheetViews>
    <sheetView tabSelected="1" zoomScale="85" zoomScaleNormal="85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224</v>
      </c>
      <c r="H1" s="16"/>
      <c r="I1" s="16"/>
      <c r="J1" s="10"/>
    </row>
    <row r="2" spans="6:10" ht="18.75">
      <c r="F2" s="16"/>
      <c r="G2" s="16" t="s">
        <v>228</v>
      </c>
      <c r="H2" s="16"/>
      <c r="I2" s="16"/>
      <c r="J2" s="10"/>
    </row>
    <row r="3" spans="6:10" ht="18.75">
      <c r="F3" s="16"/>
      <c r="G3" s="16" t="s">
        <v>229</v>
      </c>
      <c r="H3" s="16"/>
      <c r="I3" s="16"/>
      <c r="J3" s="10"/>
    </row>
    <row r="4" spans="6:10" ht="18.75">
      <c r="F4" s="16"/>
      <c r="G4" s="16" t="s">
        <v>236</v>
      </c>
      <c r="H4" s="16"/>
      <c r="I4" s="16"/>
      <c r="J4" s="10"/>
    </row>
    <row r="5" spans="6:10" ht="18.75">
      <c r="F5" s="16"/>
      <c r="G5" s="16"/>
      <c r="H5" s="16"/>
      <c r="I5" s="16"/>
      <c r="J5" s="10"/>
    </row>
    <row r="6" spans="1:10" ht="18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8.75">
      <c r="A7" s="121" t="s">
        <v>125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8.75">
      <c r="A8" s="115">
        <v>22546000000</v>
      </c>
      <c r="B8" s="115"/>
      <c r="C8" s="74"/>
      <c r="D8" s="74"/>
      <c r="E8" s="74"/>
      <c r="F8" s="74"/>
      <c r="G8" s="74"/>
      <c r="H8" s="74"/>
      <c r="I8" s="74"/>
      <c r="J8" s="74"/>
    </row>
    <row r="9" spans="1:10" ht="18" customHeight="1">
      <c r="A9" s="116" t="s">
        <v>110</v>
      </c>
      <c r="B9" s="116"/>
      <c r="C9" s="9"/>
      <c r="D9" s="9"/>
      <c r="E9" s="9"/>
      <c r="F9" s="9"/>
      <c r="G9" s="9"/>
      <c r="H9" s="9"/>
      <c r="I9" s="9"/>
      <c r="J9" s="26" t="s">
        <v>91</v>
      </c>
    </row>
    <row r="10" spans="1:10" ht="51" customHeight="1">
      <c r="A10" s="113" t="s">
        <v>230</v>
      </c>
      <c r="B10" s="113" t="s">
        <v>231</v>
      </c>
      <c r="C10" s="113" t="s">
        <v>232</v>
      </c>
      <c r="D10" s="113" t="s">
        <v>111</v>
      </c>
      <c r="E10" s="111" t="s">
        <v>71</v>
      </c>
      <c r="F10" s="111" t="s">
        <v>72</v>
      </c>
      <c r="G10" s="111" t="s">
        <v>73</v>
      </c>
      <c r="H10" s="117" t="s">
        <v>0</v>
      </c>
      <c r="I10" s="119" t="s">
        <v>74</v>
      </c>
      <c r="J10" s="119"/>
    </row>
    <row r="11" spans="1:10" ht="118.5" customHeight="1">
      <c r="A11" s="114"/>
      <c r="B11" s="114"/>
      <c r="C11" s="114"/>
      <c r="D11" s="114"/>
      <c r="E11" s="112"/>
      <c r="F11" s="112"/>
      <c r="G11" s="112"/>
      <c r="H11" s="118"/>
      <c r="I11" s="22" t="s">
        <v>75</v>
      </c>
      <c r="J11" s="23" t="s">
        <v>76</v>
      </c>
    </row>
    <row r="12" spans="1:10" ht="15.75">
      <c r="A12" s="33">
        <v>1</v>
      </c>
      <c r="B12" s="34">
        <v>2</v>
      </c>
      <c r="C12" s="34">
        <v>3</v>
      </c>
      <c r="D12" s="34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</row>
    <row r="13" spans="1:99" s="5" customFormat="1" ht="47.25">
      <c r="A13" s="35" t="s">
        <v>33</v>
      </c>
      <c r="B13" s="36"/>
      <c r="C13" s="36"/>
      <c r="D13" s="34" t="s">
        <v>96</v>
      </c>
      <c r="E13" s="33"/>
      <c r="F13" s="33"/>
      <c r="G13" s="37">
        <f>G14</f>
        <v>99823688</v>
      </c>
      <c r="H13" s="37">
        <f>H14</f>
        <v>92430208</v>
      </c>
      <c r="I13" s="37">
        <f>I14</f>
        <v>7393480</v>
      </c>
      <c r="J13" s="37">
        <f>J14</f>
        <v>7055880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8" customHeight="1">
      <c r="A14" s="38" t="s">
        <v>34</v>
      </c>
      <c r="B14" s="39"/>
      <c r="C14" s="39"/>
      <c r="D14" s="40" t="s">
        <v>95</v>
      </c>
      <c r="E14" s="41"/>
      <c r="F14" s="41"/>
      <c r="G14" s="42">
        <f>SUM(G15:G44)</f>
        <v>99823688</v>
      </c>
      <c r="H14" s="42">
        <f>SUM(H15:H44)</f>
        <v>92430208</v>
      </c>
      <c r="I14" s="42">
        <f>SUM(I15:I44)</f>
        <v>7393480</v>
      </c>
      <c r="J14" s="42">
        <f>SUM(J15:J44)</f>
        <v>7055880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69" customHeight="1">
      <c r="A15" s="38" t="s">
        <v>35</v>
      </c>
      <c r="B15" s="39" t="s">
        <v>36</v>
      </c>
      <c r="C15" s="39" t="s">
        <v>12</v>
      </c>
      <c r="D15" s="43" t="s">
        <v>37</v>
      </c>
      <c r="E15" s="44" t="s">
        <v>233</v>
      </c>
      <c r="F15" s="44" t="s">
        <v>157</v>
      </c>
      <c r="G15" s="45">
        <f aca="true" t="shared" si="0" ref="G15:G45">H15+I15</f>
        <v>929300</v>
      </c>
      <c r="H15" s="45">
        <v>899400</v>
      </c>
      <c r="I15" s="45">
        <v>29900</v>
      </c>
      <c r="J15" s="42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38" t="s">
        <v>35</v>
      </c>
      <c r="B16" s="39" t="s">
        <v>36</v>
      </c>
      <c r="C16" s="39" t="s">
        <v>12</v>
      </c>
      <c r="D16" s="43" t="s">
        <v>37</v>
      </c>
      <c r="E16" s="44" t="s">
        <v>116</v>
      </c>
      <c r="F16" s="44" t="s">
        <v>149</v>
      </c>
      <c r="G16" s="45">
        <f t="shared" si="0"/>
        <v>243000</v>
      </c>
      <c r="H16" s="45">
        <v>243000</v>
      </c>
      <c r="I16" s="45">
        <v>0</v>
      </c>
      <c r="J16" s="42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5" customFormat="1" ht="101.25" customHeight="1">
      <c r="A17" s="38" t="s">
        <v>83</v>
      </c>
      <c r="B17" s="39" t="s">
        <v>87</v>
      </c>
      <c r="C17" s="39" t="s">
        <v>88</v>
      </c>
      <c r="D17" s="43" t="s">
        <v>85</v>
      </c>
      <c r="E17" s="44" t="s">
        <v>121</v>
      </c>
      <c r="F17" s="44" t="s">
        <v>150</v>
      </c>
      <c r="G17" s="45">
        <f t="shared" si="0"/>
        <v>21334694</v>
      </c>
      <c r="H17" s="45">
        <v>21334694</v>
      </c>
      <c r="I17" s="45">
        <v>0</v>
      </c>
      <c r="J17" s="42"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101.25" customHeight="1">
      <c r="A18" s="38" t="s">
        <v>84</v>
      </c>
      <c r="B18" s="39" t="s">
        <v>89</v>
      </c>
      <c r="C18" s="39" t="s">
        <v>90</v>
      </c>
      <c r="D18" s="43" t="s">
        <v>86</v>
      </c>
      <c r="E18" s="44" t="s">
        <v>121</v>
      </c>
      <c r="F18" s="44" t="s">
        <v>150</v>
      </c>
      <c r="G18" s="45">
        <f t="shared" si="0"/>
        <v>1957340</v>
      </c>
      <c r="H18" s="45">
        <v>1957340</v>
      </c>
      <c r="I18" s="45">
        <v>0</v>
      </c>
      <c r="J18" s="42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3" customFormat="1" ht="79.5" customHeight="1">
      <c r="A19" s="30" t="s">
        <v>38</v>
      </c>
      <c r="B19" s="77">
        <v>3112</v>
      </c>
      <c r="C19" s="39" t="s">
        <v>5</v>
      </c>
      <c r="D19" s="43" t="s">
        <v>39</v>
      </c>
      <c r="E19" s="41" t="s">
        <v>120</v>
      </c>
      <c r="F19" s="44" t="s">
        <v>151</v>
      </c>
      <c r="G19" s="45">
        <f t="shared" si="0"/>
        <v>132000</v>
      </c>
      <c r="H19" s="45">
        <v>132000</v>
      </c>
      <c r="I19" s="45">
        <v>0</v>
      </c>
      <c r="J19" s="42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38" t="s">
        <v>40</v>
      </c>
      <c r="B20" s="39" t="s">
        <v>43</v>
      </c>
      <c r="C20" s="39" t="s">
        <v>5</v>
      </c>
      <c r="D20" s="43" t="s">
        <v>41</v>
      </c>
      <c r="E20" s="44" t="s">
        <v>116</v>
      </c>
      <c r="F20" s="44" t="s">
        <v>149</v>
      </c>
      <c r="G20" s="45">
        <f t="shared" si="0"/>
        <v>139500</v>
      </c>
      <c r="H20" s="45">
        <v>139500</v>
      </c>
      <c r="I20" s="45">
        <v>0</v>
      </c>
      <c r="J20" s="42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110.25">
      <c r="A21" s="38" t="s">
        <v>42</v>
      </c>
      <c r="B21" s="39" t="s">
        <v>44</v>
      </c>
      <c r="C21" s="39" t="s">
        <v>5</v>
      </c>
      <c r="D21" s="43" t="s">
        <v>6</v>
      </c>
      <c r="E21" s="46" t="s">
        <v>126</v>
      </c>
      <c r="F21" s="44" t="s">
        <v>127</v>
      </c>
      <c r="G21" s="45">
        <f t="shared" si="0"/>
        <v>110000</v>
      </c>
      <c r="H21" s="45">
        <v>110000</v>
      </c>
      <c r="I21" s="45">
        <v>0</v>
      </c>
      <c r="J21" s="42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79.5" customHeight="1">
      <c r="A22" s="30" t="s">
        <v>61</v>
      </c>
      <c r="B22" s="30">
        <v>3242</v>
      </c>
      <c r="C22" s="32" t="s">
        <v>7</v>
      </c>
      <c r="D22" s="31" t="s">
        <v>62</v>
      </c>
      <c r="E22" s="48" t="s">
        <v>107</v>
      </c>
      <c r="F22" s="46" t="s">
        <v>146</v>
      </c>
      <c r="G22" s="45">
        <f t="shared" si="0"/>
        <v>760000</v>
      </c>
      <c r="H22" s="42">
        <v>760000</v>
      </c>
      <c r="I22" s="45">
        <v>0</v>
      </c>
      <c r="J22" s="42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95.25" customHeight="1">
      <c r="A23" s="30" t="s">
        <v>61</v>
      </c>
      <c r="B23" s="30">
        <v>3242</v>
      </c>
      <c r="C23" s="32" t="s">
        <v>7</v>
      </c>
      <c r="D23" s="31" t="s">
        <v>62</v>
      </c>
      <c r="E23" s="44" t="s">
        <v>121</v>
      </c>
      <c r="F23" s="44" t="s">
        <v>150</v>
      </c>
      <c r="G23" s="45">
        <f t="shared" si="0"/>
        <v>135000</v>
      </c>
      <c r="H23" s="45">
        <v>135000</v>
      </c>
      <c r="I23" s="45">
        <v>0</v>
      </c>
      <c r="J23" s="42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30" t="s">
        <v>61</v>
      </c>
      <c r="B24" s="30">
        <v>3242</v>
      </c>
      <c r="C24" s="32" t="s">
        <v>7</v>
      </c>
      <c r="D24" s="31" t="s">
        <v>62</v>
      </c>
      <c r="E24" s="41" t="s">
        <v>120</v>
      </c>
      <c r="F24" s="44" t="s">
        <v>151</v>
      </c>
      <c r="G24" s="45">
        <f t="shared" si="0"/>
        <v>146000</v>
      </c>
      <c r="H24" s="45">
        <v>146000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30" t="s">
        <v>45</v>
      </c>
      <c r="B25" s="30">
        <v>5011</v>
      </c>
      <c r="C25" s="32" t="s">
        <v>8</v>
      </c>
      <c r="D25" s="75" t="s">
        <v>9</v>
      </c>
      <c r="E25" s="46" t="s">
        <v>115</v>
      </c>
      <c r="F25" s="44" t="s">
        <v>152</v>
      </c>
      <c r="G25" s="45">
        <f t="shared" si="0"/>
        <v>1185000</v>
      </c>
      <c r="H25" s="45">
        <v>1185000</v>
      </c>
      <c r="I25" s="45">
        <v>0</v>
      </c>
      <c r="J25" s="42">
        <v>0</v>
      </c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30" t="s">
        <v>46</v>
      </c>
      <c r="B26" s="30">
        <v>5012</v>
      </c>
      <c r="C26" s="32" t="s">
        <v>8</v>
      </c>
      <c r="D26" s="75" t="s">
        <v>70</v>
      </c>
      <c r="E26" s="46" t="s">
        <v>115</v>
      </c>
      <c r="F26" s="44" t="s">
        <v>152</v>
      </c>
      <c r="G26" s="45">
        <f t="shared" si="0"/>
        <v>309600</v>
      </c>
      <c r="H26" s="45">
        <v>309600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8.25" customHeight="1">
      <c r="A27" s="30" t="s">
        <v>128</v>
      </c>
      <c r="B27" s="30">
        <v>6011</v>
      </c>
      <c r="C27" s="32" t="s">
        <v>129</v>
      </c>
      <c r="D27" s="75" t="s">
        <v>131</v>
      </c>
      <c r="E27" s="75" t="s">
        <v>130</v>
      </c>
      <c r="F27" s="44" t="s">
        <v>153</v>
      </c>
      <c r="G27" s="45">
        <f t="shared" si="0"/>
        <v>250000</v>
      </c>
      <c r="H27" s="45">
        <v>250000</v>
      </c>
      <c r="I27" s="45"/>
      <c r="J27" s="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7" customFormat="1" ht="66.75" customHeight="1">
      <c r="A28" s="30" t="s">
        <v>128</v>
      </c>
      <c r="B28" s="30">
        <v>6011</v>
      </c>
      <c r="C28" s="32" t="s">
        <v>129</v>
      </c>
      <c r="D28" s="31" t="s">
        <v>48</v>
      </c>
      <c r="E28" s="41" t="s">
        <v>174</v>
      </c>
      <c r="F28" s="41" t="s">
        <v>175</v>
      </c>
      <c r="G28" s="45">
        <f>H28+I28</f>
        <v>147228</v>
      </c>
      <c r="H28" s="45">
        <f>3902+143326</f>
        <v>147228</v>
      </c>
      <c r="I28" s="45">
        <v>0</v>
      </c>
      <c r="J28" s="42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3" customFormat="1" ht="83.25" customHeight="1">
      <c r="A29" s="92" t="s">
        <v>170</v>
      </c>
      <c r="B29" s="92" t="s">
        <v>171</v>
      </c>
      <c r="C29" s="93" t="s">
        <v>10</v>
      </c>
      <c r="D29" s="94" t="s">
        <v>172</v>
      </c>
      <c r="E29" s="48" t="s">
        <v>165</v>
      </c>
      <c r="F29" s="48" t="s">
        <v>166</v>
      </c>
      <c r="G29" s="45">
        <f t="shared" si="0"/>
        <v>435312</v>
      </c>
      <c r="H29" s="45"/>
      <c r="I29" s="45">
        <v>435312</v>
      </c>
      <c r="J29" s="42">
        <v>435312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98.25" customHeight="1">
      <c r="A30" s="92" t="s">
        <v>167</v>
      </c>
      <c r="B30" s="92" t="s">
        <v>168</v>
      </c>
      <c r="C30" s="93" t="s">
        <v>10</v>
      </c>
      <c r="D30" s="94" t="s">
        <v>169</v>
      </c>
      <c r="E30" s="41" t="s">
        <v>159</v>
      </c>
      <c r="F30" s="41" t="s">
        <v>160</v>
      </c>
      <c r="G30" s="45">
        <f t="shared" si="0"/>
        <v>26600</v>
      </c>
      <c r="H30" s="45"/>
      <c r="I30" s="45">
        <v>26600</v>
      </c>
      <c r="J30" s="42">
        <v>26600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" customHeight="1">
      <c r="A31" s="30" t="s">
        <v>227</v>
      </c>
      <c r="B31" s="30">
        <v>6017</v>
      </c>
      <c r="C31" s="32" t="s">
        <v>10</v>
      </c>
      <c r="D31" s="75" t="s">
        <v>131</v>
      </c>
      <c r="E31" s="41" t="s">
        <v>161</v>
      </c>
      <c r="F31" s="41" t="s">
        <v>162</v>
      </c>
      <c r="G31" s="45">
        <f>H31+I31</f>
        <v>1200000</v>
      </c>
      <c r="H31" s="45"/>
      <c r="I31" s="45">
        <v>1200000</v>
      </c>
      <c r="J31" s="42">
        <v>1200000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227</v>
      </c>
      <c r="B32" s="30">
        <v>6017</v>
      </c>
      <c r="C32" s="32" t="s">
        <v>10</v>
      </c>
      <c r="D32" s="75" t="s">
        <v>131</v>
      </c>
      <c r="E32" s="75" t="s">
        <v>130</v>
      </c>
      <c r="F32" s="44" t="s">
        <v>153</v>
      </c>
      <c r="G32" s="45">
        <f>H32+I32</f>
        <v>361267</v>
      </c>
      <c r="H32" s="45"/>
      <c r="I32" s="45">
        <v>361267</v>
      </c>
      <c r="J32" s="42">
        <v>361267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47</v>
      </c>
      <c r="B33" s="30">
        <v>6030</v>
      </c>
      <c r="C33" s="32" t="s">
        <v>10</v>
      </c>
      <c r="D33" s="31" t="s">
        <v>48</v>
      </c>
      <c r="E33" s="44" t="s">
        <v>112</v>
      </c>
      <c r="F33" s="44" t="s">
        <v>154</v>
      </c>
      <c r="G33" s="45">
        <f t="shared" si="0"/>
        <v>43496245</v>
      </c>
      <c r="H33" s="45">
        <v>42836474</v>
      </c>
      <c r="I33" s="45">
        <v>659771</v>
      </c>
      <c r="J33" s="42">
        <v>659771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57.5" customHeight="1">
      <c r="A34" s="30" t="s">
        <v>47</v>
      </c>
      <c r="B34" s="30">
        <v>6030</v>
      </c>
      <c r="C34" s="32" t="s">
        <v>10</v>
      </c>
      <c r="D34" s="31" t="s">
        <v>48</v>
      </c>
      <c r="E34" s="41" t="s">
        <v>234</v>
      </c>
      <c r="F34" s="41" t="s">
        <v>173</v>
      </c>
      <c r="G34" s="45">
        <f t="shared" si="0"/>
        <v>1500000</v>
      </c>
      <c r="H34" s="45">
        <v>457569</v>
      </c>
      <c r="I34" s="45">
        <v>1042431</v>
      </c>
      <c r="J34" s="42">
        <v>1042431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78.75" customHeight="1">
      <c r="A35" s="30" t="s">
        <v>49</v>
      </c>
      <c r="B35" s="30">
        <v>7130</v>
      </c>
      <c r="C35" s="32" t="s">
        <v>11</v>
      </c>
      <c r="D35" s="31" t="s">
        <v>50</v>
      </c>
      <c r="E35" s="44" t="s">
        <v>113</v>
      </c>
      <c r="F35" s="44" t="s">
        <v>155</v>
      </c>
      <c r="G35" s="45">
        <f t="shared" si="0"/>
        <v>170000</v>
      </c>
      <c r="H35" s="45">
        <v>170000</v>
      </c>
      <c r="I35" s="45">
        <v>0</v>
      </c>
      <c r="J35" s="42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78.75" customHeight="1">
      <c r="A36" s="92" t="s">
        <v>176</v>
      </c>
      <c r="B36" s="92" t="s">
        <v>177</v>
      </c>
      <c r="C36" s="93" t="s">
        <v>178</v>
      </c>
      <c r="D36" s="94" t="s">
        <v>179</v>
      </c>
      <c r="E36" s="41" t="s">
        <v>163</v>
      </c>
      <c r="F36" s="41" t="s">
        <v>164</v>
      </c>
      <c r="G36" s="45">
        <f t="shared" si="0"/>
        <v>1500000</v>
      </c>
      <c r="H36" s="45"/>
      <c r="I36" s="45">
        <v>1500000</v>
      </c>
      <c r="J36" s="42">
        <v>1500000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1.25" customHeight="1">
      <c r="A37" s="30">
        <v>217413</v>
      </c>
      <c r="B37" s="30">
        <v>7413</v>
      </c>
      <c r="C37" s="49" t="s">
        <v>92</v>
      </c>
      <c r="D37" s="31" t="s">
        <v>51</v>
      </c>
      <c r="E37" s="44" t="s">
        <v>235</v>
      </c>
      <c r="F37" s="44" t="s">
        <v>158</v>
      </c>
      <c r="G37" s="45">
        <f t="shared" si="0"/>
        <v>2800707</v>
      </c>
      <c r="H37" s="45">
        <v>2800707</v>
      </c>
      <c r="I37" s="45">
        <v>0</v>
      </c>
      <c r="J37" s="42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49" t="s">
        <v>79</v>
      </c>
      <c r="B38" s="30">
        <v>7461</v>
      </c>
      <c r="C38" s="49" t="s">
        <v>93</v>
      </c>
      <c r="D38" s="32" t="s">
        <v>52</v>
      </c>
      <c r="E38" s="44" t="s">
        <v>112</v>
      </c>
      <c r="F38" s="44" t="s">
        <v>154</v>
      </c>
      <c r="G38" s="45">
        <f t="shared" si="0"/>
        <v>16898831</v>
      </c>
      <c r="H38" s="45">
        <v>16898831</v>
      </c>
      <c r="I38" s="45">
        <v>0</v>
      </c>
      <c r="J38" s="42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83.25" customHeight="1">
      <c r="A39" s="49" t="s">
        <v>135</v>
      </c>
      <c r="B39" s="30">
        <v>7610</v>
      </c>
      <c r="C39" s="49" t="s">
        <v>132</v>
      </c>
      <c r="D39" s="32" t="s">
        <v>133</v>
      </c>
      <c r="E39" s="44" t="s">
        <v>134</v>
      </c>
      <c r="F39" s="44" t="s">
        <v>156</v>
      </c>
      <c r="G39" s="45">
        <f t="shared" si="0"/>
        <v>120000</v>
      </c>
      <c r="H39" s="45">
        <v>120000</v>
      </c>
      <c r="I39" s="45">
        <v>0</v>
      </c>
      <c r="J39" s="42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66.75" customHeight="1">
      <c r="A40" s="92" t="s">
        <v>182</v>
      </c>
      <c r="B40" s="92" t="s">
        <v>183</v>
      </c>
      <c r="C40" s="93" t="s">
        <v>82</v>
      </c>
      <c r="D40" s="94" t="s">
        <v>184</v>
      </c>
      <c r="E40" s="48" t="s">
        <v>180</v>
      </c>
      <c r="F40" s="48" t="s">
        <v>181</v>
      </c>
      <c r="G40" s="45">
        <f t="shared" si="0"/>
        <v>1830499</v>
      </c>
      <c r="H40" s="45"/>
      <c r="I40" s="45">
        <v>1830499</v>
      </c>
      <c r="J40" s="42">
        <v>1830499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164.25" customHeight="1">
      <c r="A41" s="92" t="s">
        <v>187</v>
      </c>
      <c r="B41" s="92" t="s">
        <v>188</v>
      </c>
      <c r="C41" s="93" t="s">
        <v>82</v>
      </c>
      <c r="D41" s="94" t="s">
        <v>189</v>
      </c>
      <c r="E41" s="41" t="s">
        <v>185</v>
      </c>
      <c r="F41" s="41" t="s">
        <v>186</v>
      </c>
      <c r="G41" s="45">
        <f t="shared" si="0"/>
        <v>254785</v>
      </c>
      <c r="H41" s="45"/>
      <c r="I41" s="45">
        <v>254785</v>
      </c>
      <c r="J41" s="42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13.25" customHeight="1">
      <c r="A42" s="49" t="s">
        <v>80</v>
      </c>
      <c r="B42" s="30">
        <v>7693</v>
      </c>
      <c r="C42" s="49" t="s">
        <v>82</v>
      </c>
      <c r="D42" s="31" t="s">
        <v>53</v>
      </c>
      <c r="E42" s="44" t="s">
        <v>123</v>
      </c>
      <c r="F42" s="44" t="s">
        <v>124</v>
      </c>
      <c r="G42" s="45">
        <f t="shared" si="0"/>
        <v>1237865</v>
      </c>
      <c r="H42" s="45">
        <v>1237865</v>
      </c>
      <c r="I42" s="45">
        <v>0</v>
      </c>
      <c r="J42" s="42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81" customHeight="1">
      <c r="A43" s="49" t="s">
        <v>81</v>
      </c>
      <c r="B43" s="30">
        <v>8110</v>
      </c>
      <c r="C43" s="49" t="s">
        <v>94</v>
      </c>
      <c r="D43" s="31" t="s">
        <v>54</v>
      </c>
      <c r="E43" s="44" t="s">
        <v>114</v>
      </c>
      <c r="F43" s="44" t="s">
        <v>145</v>
      </c>
      <c r="G43" s="45">
        <f t="shared" si="0"/>
        <v>160000</v>
      </c>
      <c r="H43" s="45">
        <v>160000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92" t="s">
        <v>191</v>
      </c>
      <c r="B44" s="92" t="s">
        <v>192</v>
      </c>
      <c r="C44" s="93" t="s">
        <v>193</v>
      </c>
      <c r="D44" s="94" t="s">
        <v>194</v>
      </c>
      <c r="E44" s="41" t="s">
        <v>114</v>
      </c>
      <c r="F44" s="41" t="s">
        <v>190</v>
      </c>
      <c r="G44" s="45">
        <f t="shared" si="0"/>
        <v>52915</v>
      </c>
      <c r="H44" s="45"/>
      <c r="I44" s="45">
        <v>52915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5" customFormat="1" ht="27.75" customHeight="1">
      <c r="A45" s="50"/>
      <c r="B45" s="51"/>
      <c r="C45" s="51"/>
      <c r="D45" s="52" t="s">
        <v>1</v>
      </c>
      <c r="E45" s="41"/>
      <c r="F45" s="41"/>
      <c r="G45" s="95">
        <f t="shared" si="0"/>
        <v>99823688</v>
      </c>
      <c r="H45" s="37">
        <f>SUM(H15:H44)</f>
        <v>92430208</v>
      </c>
      <c r="I45" s="37">
        <f>SUM(I15:I44)</f>
        <v>7393480</v>
      </c>
      <c r="J45" s="37">
        <f>SUM(J15:J44)</f>
        <v>7055880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5" customFormat="1" ht="51" customHeight="1">
      <c r="A46" s="50" t="s">
        <v>58</v>
      </c>
      <c r="B46" s="51"/>
      <c r="C46" s="51"/>
      <c r="D46" s="52" t="s">
        <v>97</v>
      </c>
      <c r="E46" s="41"/>
      <c r="F46" s="41"/>
      <c r="G46" s="37">
        <f>G47</f>
        <v>1896083</v>
      </c>
      <c r="H46" s="37">
        <f>H47</f>
        <v>1896083</v>
      </c>
      <c r="I46" s="37">
        <f>I47</f>
        <v>0</v>
      </c>
      <c r="J46" s="37">
        <f>J47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47.25">
      <c r="A47" s="38" t="s">
        <v>60</v>
      </c>
      <c r="B47" s="39"/>
      <c r="C47" s="39"/>
      <c r="D47" s="43" t="s">
        <v>98</v>
      </c>
      <c r="E47" s="44"/>
      <c r="F47" s="44"/>
      <c r="G47" s="45">
        <f>SUM(G48:G50)</f>
        <v>1896083</v>
      </c>
      <c r="H47" s="45">
        <f>SUM(H48:H50)</f>
        <v>1896083</v>
      </c>
      <c r="I47" s="45">
        <f>SUM(I48:I50)</f>
        <v>0</v>
      </c>
      <c r="J47" s="42">
        <f>SUM(J48:J50)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5" customFormat="1" ht="63">
      <c r="A48" s="92" t="s">
        <v>203</v>
      </c>
      <c r="B48" s="92" t="s">
        <v>204</v>
      </c>
      <c r="C48" s="93" t="s">
        <v>205</v>
      </c>
      <c r="D48" s="94" t="s">
        <v>206</v>
      </c>
      <c r="E48" s="41" t="s">
        <v>201</v>
      </c>
      <c r="F48" s="41" t="s">
        <v>202</v>
      </c>
      <c r="G48" s="47">
        <f>H48+I48</f>
        <v>646842</v>
      </c>
      <c r="H48" s="45">
        <v>646842</v>
      </c>
      <c r="I48" s="45">
        <v>0</v>
      </c>
      <c r="J48" s="42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5" customFormat="1" ht="69" customHeight="1">
      <c r="A49" s="92" t="s">
        <v>207</v>
      </c>
      <c r="B49" s="92" t="s">
        <v>208</v>
      </c>
      <c r="C49" s="93" t="s">
        <v>209</v>
      </c>
      <c r="D49" s="94" t="s">
        <v>210</v>
      </c>
      <c r="E49" s="41" t="s">
        <v>201</v>
      </c>
      <c r="F49" s="41" t="s">
        <v>202</v>
      </c>
      <c r="G49" s="47">
        <f>H49+I49</f>
        <v>80000</v>
      </c>
      <c r="H49" s="45">
        <v>80000</v>
      </c>
      <c r="I49" s="45">
        <v>0</v>
      </c>
      <c r="J49" s="42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6" customFormat="1" ht="114.75" customHeight="1">
      <c r="A50" s="38" t="s">
        <v>59</v>
      </c>
      <c r="B50" s="39" t="s">
        <v>44</v>
      </c>
      <c r="C50" s="39" t="s">
        <v>5</v>
      </c>
      <c r="D50" s="43" t="s">
        <v>6</v>
      </c>
      <c r="E50" s="46" t="s">
        <v>126</v>
      </c>
      <c r="F50" s="44" t="s">
        <v>127</v>
      </c>
      <c r="G50" s="47">
        <f>H50+I50</f>
        <v>1169241</v>
      </c>
      <c r="H50" s="53">
        <v>1169241</v>
      </c>
      <c r="I50" s="45">
        <v>0</v>
      </c>
      <c r="J50" s="42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8" customHeight="1">
      <c r="A51" s="50"/>
      <c r="B51" s="51"/>
      <c r="C51" s="51"/>
      <c r="D51" s="52" t="s">
        <v>1</v>
      </c>
      <c r="E51" s="41"/>
      <c r="F51" s="41"/>
      <c r="G51" s="37">
        <f>SUM(G48:G50)</f>
        <v>1896083</v>
      </c>
      <c r="H51" s="37">
        <f>SUM(H48:H50)</f>
        <v>1896083</v>
      </c>
      <c r="I51" s="37">
        <f>SUM(I48:I50)</f>
        <v>0</v>
      </c>
      <c r="J51" s="37">
        <f>SUM(J48:J50)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28" t="s">
        <v>20</v>
      </c>
      <c r="B52" s="28"/>
      <c r="C52" s="29"/>
      <c r="D52" s="54" t="s">
        <v>99</v>
      </c>
      <c r="E52" s="23"/>
      <c r="F52" s="23"/>
      <c r="G52" s="37">
        <f aca="true" t="shared" si="1" ref="G52:G65">H52+I52</f>
        <v>6980814</v>
      </c>
      <c r="H52" s="37">
        <f>SUM(H53)</f>
        <v>6980814</v>
      </c>
      <c r="I52" s="37">
        <f>SUM(I53)</f>
        <v>0</v>
      </c>
      <c r="J52" s="37">
        <f>SUM(J53)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0" t="s">
        <v>21</v>
      </c>
      <c r="B53" s="30"/>
      <c r="C53" s="31"/>
      <c r="D53" s="32" t="s">
        <v>100</v>
      </c>
      <c r="E53" s="41"/>
      <c r="F53" s="41"/>
      <c r="G53" s="42">
        <f t="shared" si="1"/>
        <v>6980814</v>
      </c>
      <c r="H53" s="42">
        <f>SUM(H54:H65)</f>
        <v>6980814</v>
      </c>
      <c r="I53" s="42">
        <f>SUM(I54:I65)</f>
        <v>0</v>
      </c>
      <c r="J53" s="42">
        <f>SUM(J54:J65)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1" customFormat="1" ht="80.25" customHeight="1">
      <c r="A54" s="55" t="s">
        <v>26</v>
      </c>
      <c r="B54" s="55" t="s">
        <v>27</v>
      </c>
      <c r="C54" s="56" t="s">
        <v>15</v>
      </c>
      <c r="D54" s="56" t="s">
        <v>28</v>
      </c>
      <c r="E54" s="48" t="s">
        <v>107</v>
      </c>
      <c r="F54" s="46" t="s">
        <v>148</v>
      </c>
      <c r="G54" s="42">
        <f t="shared" si="1"/>
        <v>59961</v>
      </c>
      <c r="H54" s="42">
        <v>59961</v>
      </c>
      <c r="I54" s="45">
        <v>0</v>
      </c>
      <c r="J54" s="42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</row>
    <row r="55" spans="1:99" s="6" customFormat="1" ht="87.75" customHeight="1">
      <c r="A55" s="55" t="s">
        <v>29</v>
      </c>
      <c r="B55" s="55">
        <v>3032</v>
      </c>
      <c r="C55" s="56" t="s">
        <v>16</v>
      </c>
      <c r="D55" s="56" t="s">
        <v>30</v>
      </c>
      <c r="E55" s="48" t="s">
        <v>107</v>
      </c>
      <c r="F55" s="46" t="s">
        <v>146</v>
      </c>
      <c r="G55" s="42">
        <f t="shared" si="1"/>
        <v>32760</v>
      </c>
      <c r="H55" s="45">
        <v>32760</v>
      </c>
      <c r="I55" s="45">
        <v>0</v>
      </c>
      <c r="J55" s="42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55" t="s">
        <v>31</v>
      </c>
      <c r="B56" s="55" t="s">
        <v>32</v>
      </c>
      <c r="C56" s="56" t="s">
        <v>16</v>
      </c>
      <c r="D56" s="56" t="s">
        <v>17</v>
      </c>
      <c r="E56" s="48" t="s">
        <v>107</v>
      </c>
      <c r="F56" s="46" t="s">
        <v>146</v>
      </c>
      <c r="G56" s="42">
        <f t="shared" si="1"/>
        <v>270279</v>
      </c>
      <c r="H56" s="42">
        <v>270279</v>
      </c>
      <c r="I56" s="45">
        <v>0</v>
      </c>
      <c r="J56" s="42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30" t="s">
        <v>117</v>
      </c>
      <c r="B57" s="30" t="s">
        <v>118</v>
      </c>
      <c r="C57" s="76" t="s">
        <v>16</v>
      </c>
      <c r="D57" s="76" t="s">
        <v>119</v>
      </c>
      <c r="E57" s="48" t="s">
        <v>107</v>
      </c>
      <c r="F57" s="46" t="s">
        <v>146</v>
      </c>
      <c r="G57" s="42">
        <f t="shared" si="1"/>
        <v>51205</v>
      </c>
      <c r="H57" s="42">
        <v>51205</v>
      </c>
      <c r="I57" s="45">
        <v>0</v>
      </c>
      <c r="J57" s="42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9.25" customHeight="1">
      <c r="A58" s="55" t="s">
        <v>77</v>
      </c>
      <c r="B58" s="55">
        <v>3123</v>
      </c>
      <c r="C58" s="57">
        <v>1040</v>
      </c>
      <c r="D58" s="58" t="s">
        <v>78</v>
      </c>
      <c r="E58" s="48" t="s">
        <v>107</v>
      </c>
      <c r="F58" s="46" t="s">
        <v>146</v>
      </c>
      <c r="G58" s="42">
        <f t="shared" si="1"/>
        <v>7150</v>
      </c>
      <c r="H58" s="42">
        <v>7150</v>
      </c>
      <c r="I58" s="42">
        <v>0</v>
      </c>
      <c r="J58" s="42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10.25">
      <c r="A59" s="30" t="s">
        <v>69</v>
      </c>
      <c r="B59" s="30">
        <v>3140</v>
      </c>
      <c r="C59" s="59">
        <v>1040</v>
      </c>
      <c r="D59" s="43" t="s">
        <v>6</v>
      </c>
      <c r="E59" s="46" t="s">
        <v>126</v>
      </c>
      <c r="F59" s="44" t="s">
        <v>144</v>
      </c>
      <c r="G59" s="42">
        <f t="shared" si="1"/>
        <v>602900</v>
      </c>
      <c r="H59" s="42">
        <v>602900</v>
      </c>
      <c r="I59" s="42">
        <v>0</v>
      </c>
      <c r="J59" s="4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6" customFormat="1" ht="94.5">
      <c r="A60" s="30" t="s">
        <v>22</v>
      </c>
      <c r="B60" s="30">
        <v>3160</v>
      </c>
      <c r="C60" s="32" t="s">
        <v>14</v>
      </c>
      <c r="D60" s="32" t="s">
        <v>23</v>
      </c>
      <c r="E60" s="48" t="s">
        <v>107</v>
      </c>
      <c r="F60" s="46" t="s">
        <v>146</v>
      </c>
      <c r="G60" s="42">
        <f t="shared" si="1"/>
        <v>600230</v>
      </c>
      <c r="H60" s="42">
        <v>600230</v>
      </c>
      <c r="I60" s="42">
        <v>0</v>
      </c>
      <c r="J60" s="42">
        <v>0</v>
      </c>
      <c r="K60" s="4"/>
      <c r="L60" s="7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26">
      <c r="A61" s="30" t="s">
        <v>68</v>
      </c>
      <c r="B61" s="30">
        <v>3180</v>
      </c>
      <c r="C61" s="32" t="s">
        <v>13</v>
      </c>
      <c r="D61" s="32" t="s">
        <v>24</v>
      </c>
      <c r="E61" s="48" t="s">
        <v>107</v>
      </c>
      <c r="F61" s="46" t="s">
        <v>146</v>
      </c>
      <c r="G61" s="42">
        <f t="shared" si="1"/>
        <v>602465</v>
      </c>
      <c r="H61" s="42">
        <v>602465</v>
      </c>
      <c r="I61" s="42">
        <v>0</v>
      </c>
      <c r="J61" s="42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26">
      <c r="A62" s="30" t="s">
        <v>68</v>
      </c>
      <c r="B62" s="30">
        <v>3180</v>
      </c>
      <c r="C62" s="59">
        <v>1060</v>
      </c>
      <c r="D62" s="31" t="s">
        <v>25</v>
      </c>
      <c r="E62" s="46" t="s">
        <v>108</v>
      </c>
      <c r="F62" s="46" t="s">
        <v>147</v>
      </c>
      <c r="G62" s="42">
        <f t="shared" si="1"/>
        <v>66528</v>
      </c>
      <c r="H62" s="42">
        <v>66528</v>
      </c>
      <c r="I62" s="42">
        <v>0</v>
      </c>
      <c r="J62" s="42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83.25" customHeight="1">
      <c r="A63" s="30" t="s">
        <v>67</v>
      </c>
      <c r="B63" s="30">
        <v>3192</v>
      </c>
      <c r="C63" s="32" t="s">
        <v>15</v>
      </c>
      <c r="D63" s="31" t="s">
        <v>25</v>
      </c>
      <c r="E63" s="48" t="s">
        <v>107</v>
      </c>
      <c r="F63" s="46" t="s">
        <v>146</v>
      </c>
      <c r="G63" s="42">
        <f t="shared" si="1"/>
        <v>150564</v>
      </c>
      <c r="H63" s="42">
        <v>150564</v>
      </c>
      <c r="I63" s="45">
        <v>0</v>
      </c>
      <c r="J63" s="42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5" t="s">
        <v>63</v>
      </c>
      <c r="B64" s="55">
        <v>3242</v>
      </c>
      <c r="C64" s="60">
        <v>1090</v>
      </c>
      <c r="D64" s="31" t="s">
        <v>62</v>
      </c>
      <c r="E64" s="48" t="s">
        <v>107</v>
      </c>
      <c r="F64" s="46" t="s">
        <v>146</v>
      </c>
      <c r="G64" s="42">
        <f t="shared" si="1"/>
        <v>4005987</v>
      </c>
      <c r="H64" s="42">
        <v>4005987</v>
      </c>
      <c r="I64" s="45">
        <v>0</v>
      </c>
      <c r="J64" s="42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26">
      <c r="A65" s="55" t="s">
        <v>63</v>
      </c>
      <c r="B65" s="55">
        <v>3242</v>
      </c>
      <c r="C65" s="61">
        <v>1090</v>
      </c>
      <c r="D65" s="31" t="s">
        <v>62</v>
      </c>
      <c r="E65" s="46" t="s">
        <v>108</v>
      </c>
      <c r="F65" s="46" t="s">
        <v>147</v>
      </c>
      <c r="G65" s="42">
        <f t="shared" si="1"/>
        <v>530785</v>
      </c>
      <c r="H65" s="62">
        <v>530785</v>
      </c>
      <c r="I65" s="45">
        <v>0</v>
      </c>
      <c r="J65" s="62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3"/>
      <c r="B66" s="64"/>
      <c r="C66" s="64"/>
      <c r="D66" s="52" t="s">
        <v>1</v>
      </c>
      <c r="E66" s="27"/>
      <c r="F66" s="27"/>
      <c r="G66" s="65">
        <f>SUM(G54:G65)</f>
        <v>6980814</v>
      </c>
      <c r="H66" s="65">
        <f>SUM(H54:H65)</f>
        <v>6980814</v>
      </c>
      <c r="I66" s="65">
        <f>SUM(I54:I65)</f>
        <v>0</v>
      </c>
      <c r="J66" s="65">
        <f>SUM(J54:J65)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5" customFormat="1" ht="57.75" customHeight="1">
      <c r="A67" s="28" t="s">
        <v>18</v>
      </c>
      <c r="B67" s="30"/>
      <c r="C67" s="31"/>
      <c r="D67" s="54" t="s">
        <v>101</v>
      </c>
      <c r="E67" s="66"/>
      <c r="F67" s="66"/>
      <c r="G67" s="67">
        <f>G68</f>
        <v>195580</v>
      </c>
      <c r="H67" s="67">
        <f>H68</f>
        <v>95580</v>
      </c>
      <c r="I67" s="67">
        <f>I68</f>
        <v>100000</v>
      </c>
      <c r="J67" s="37">
        <f>J68</f>
        <v>100000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5" customFormat="1" ht="63">
      <c r="A68" s="30" t="s">
        <v>19</v>
      </c>
      <c r="B68" s="30"/>
      <c r="C68" s="31"/>
      <c r="D68" s="32" t="s">
        <v>102</v>
      </c>
      <c r="E68" s="66"/>
      <c r="F68" s="66"/>
      <c r="G68" s="68">
        <f>G69+G70</f>
        <v>195580</v>
      </c>
      <c r="H68" s="68">
        <f>H69+H70</f>
        <v>95580</v>
      </c>
      <c r="I68" s="68">
        <f>I69+I70</f>
        <v>100000</v>
      </c>
      <c r="J68" s="68">
        <f>J69+J70</f>
        <v>100000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110.25">
      <c r="A69" s="30">
        <v>1013140</v>
      </c>
      <c r="B69" s="30">
        <v>3140</v>
      </c>
      <c r="C69" s="39" t="s">
        <v>5</v>
      </c>
      <c r="D69" s="78" t="s">
        <v>6</v>
      </c>
      <c r="E69" s="46" t="s">
        <v>126</v>
      </c>
      <c r="F69" s="44" t="s">
        <v>144</v>
      </c>
      <c r="G69" s="47">
        <f>SUM(H69)</f>
        <v>95580</v>
      </c>
      <c r="H69" s="47">
        <v>95580</v>
      </c>
      <c r="I69" s="47">
        <v>0</v>
      </c>
      <c r="J69" s="53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63">
      <c r="A70" s="92" t="s">
        <v>197</v>
      </c>
      <c r="B70" s="92" t="s">
        <v>198</v>
      </c>
      <c r="C70" s="93" t="s">
        <v>199</v>
      </c>
      <c r="D70" s="94" t="s">
        <v>200</v>
      </c>
      <c r="E70" s="48" t="s">
        <v>195</v>
      </c>
      <c r="F70" s="41" t="s">
        <v>196</v>
      </c>
      <c r="G70" s="53">
        <f>SUM(H70+I70)</f>
        <v>100000</v>
      </c>
      <c r="H70" s="53">
        <v>0</v>
      </c>
      <c r="I70" s="47">
        <v>100000</v>
      </c>
      <c r="J70" s="53">
        <v>100000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5" customHeight="1">
      <c r="A71" s="69"/>
      <c r="B71" s="70"/>
      <c r="C71" s="70"/>
      <c r="D71" s="52" t="s">
        <v>1</v>
      </c>
      <c r="E71" s="71"/>
      <c r="F71" s="71"/>
      <c r="G71" s="65">
        <f>SUM(G69+G70)</f>
        <v>195580</v>
      </c>
      <c r="H71" s="65">
        <f>SUM(H69+H70)</f>
        <v>95580</v>
      </c>
      <c r="I71" s="65">
        <f>SUM(I69+I70)</f>
        <v>100000</v>
      </c>
      <c r="J71" s="65">
        <f>SUM(J69+J70)</f>
        <v>100000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78" customHeight="1">
      <c r="A72" s="63" t="s">
        <v>65</v>
      </c>
      <c r="B72" s="70"/>
      <c r="C72" s="70"/>
      <c r="D72" s="52" t="s">
        <v>103</v>
      </c>
      <c r="E72" s="71"/>
      <c r="F72" s="71"/>
      <c r="G72" s="65">
        <f>G73</f>
        <v>5191485</v>
      </c>
      <c r="H72" s="65">
        <f>H73</f>
        <v>6372</v>
      </c>
      <c r="I72" s="65">
        <f>I73</f>
        <v>5127213</v>
      </c>
      <c r="J72" s="65">
        <f>J73</f>
        <v>5127213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78.75">
      <c r="A73" s="69" t="s">
        <v>64</v>
      </c>
      <c r="B73" s="70"/>
      <c r="C73" s="70"/>
      <c r="D73" s="43" t="s">
        <v>104</v>
      </c>
      <c r="E73" s="71"/>
      <c r="F73" s="71"/>
      <c r="G73" s="62">
        <f>SUM(G74:G80)</f>
        <v>5191485</v>
      </c>
      <c r="H73" s="62">
        <f>SUM(H75)</f>
        <v>6372</v>
      </c>
      <c r="I73" s="62">
        <f>SUM(I74:I80)</f>
        <v>5127213</v>
      </c>
      <c r="J73" s="62">
        <f>SUM(J74:J80)</f>
        <v>5127213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94.5">
      <c r="A74" s="92" t="s">
        <v>212</v>
      </c>
      <c r="B74" s="92" t="s">
        <v>87</v>
      </c>
      <c r="C74" s="93" t="s">
        <v>88</v>
      </c>
      <c r="D74" s="94" t="s">
        <v>85</v>
      </c>
      <c r="E74" s="41" t="s">
        <v>121</v>
      </c>
      <c r="F74" s="41" t="s">
        <v>211</v>
      </c>
      <c r="G74" s="53">
        <f aca="true" t="shared" si="2" ref="G74:G80">SUM(H74+I74)</f>
        <v>32300</v>
      </c>
      <c r="H74" s="62">
        <v>0</v>
      </c>
      <c r="I74" s="68">
        <v>32300</v>
      </c>
      <c r="J74" s="62">
        <v>32300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3.25" customHeight="1">
      <c r="A75" s="69" t="s">
        <v>66</v>
      </c>
      <c r="B75" s="70" t="s">
        <v>44</v>
      </c>
      <c r="C75" s="70" t="s">
        <v>5</v>
      </c>
      <c r="D75" s="78" t="s">
        <v>6</v>
      </c>
      <c r="E75" s="46" t="s">
        <v>126</v>
      </c>
      <c r="F75" s="44" t="s">
        <v>144</v>
      </c>
      <c r="G75" s="53">
        <f t="shared" si="2"/>
        <v>6372</v>
      </c>
      <c r="H75" s="53">
        <v>6372</v>
      </c>
      <c r="I75" s="47">
        <v>0</v>
      </c>
      <c r="J75" s="53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81" customHeight="1">
      <c r="A76" s="92" t="s">
        <v>214</v>
      </c>
      <c r="B76" s="92" t="s">
        <v>215</v>
      </c>
      <c r="C76" s="93" t="s">
        <v>10</v>
      </c>
      <c r="D76" s="94" t="s">
        <v>48</v>
      </c>
      <c r="E76" s="41" t="s">
        <v>112</v>
      </c>
      <c r="F76" s="41" t="s">
        <v>213</v>
      </c>
      <c r="G76" s="53">
        <f t="shared" si="2"/>
        <v>48150</v>
      </c>
      <c r="H76" s="53">
        <v>48150</v>
      </c>
      <c r="I76" s="47">
        <v>0</v>
      </c>
      <c r="J76" s="53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78" customHeight="1">
      <c r="A77" s="92" t="s">
        <v>214</v>
      </c>
      <c r="B77" s="92" t="s">
        <v>215</v>
      </c>
      <c r="C77" s="93" t="s">
        <v>10</v>
      </c>
      <c r="D77" s="94" t="s">
        <v>48</v>
      </c>
      <c r="E77" s="41" t="s">
        <v>174</v>
      </c>
      <c r="F77" s="41" t="s">
        <v>175</v>
      </c>
      <c r="G77" s="53">
        <f t="shared" si="2"/>
        <v>5250</v>
      </c>
      <c r="H77" s="53">
        <v>5250</v>
      </c>
      <c r="I77" s="47">
        <v>0</v>
      </c>
      <c r="J77" s="53"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72.75" customHeight="1">
      <c r="A78" s="92" t="s">
        <v>219</v>
      </c>
      <c r="B78" s="92" t="s">
        <v>220</v>
      </c>
      <c r="C78" s="93" t="s">
        <v>178</v>
      </c>
      <c r="D78" s="94" t="s">
        <v>221</v>
      </c>
      <c r="E78" s="41" t="s">
        <v>201</v>
      </c>
      <c r="F78" s="41" t="s">
        <v>202</v>
      </c>
      <c r="G78" s="53">
        <f t="shared" si="2"/>
        <v>4500</v>
      </c>
      <c r="H78" s="53">
        <v>4500</v>
      </c>
      <c r="I78" s="47">
        <v>0</v>
      </c>
      <c r="J78" s="53"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85.5" customHeight="1">
      <c r="A79" s="92" t="s">
        <v>216</v>
      </c>
      <c r="B79" s="92" t="s">
        <v>217</v>
      </c>
      <c r="C79" s="93" t="s">
        <v>82</v>
      </c>
      <c r="D79" s="94" t="s">
        <v>218</v>
      </c>
      <c r="E79" s="41" t="s">
        <v>112</v>
      </c>
      <c r="F79" s="41" t="s">
        <v>213</v>
      </c>
      <c r="G79" s="53">
        <f t="shared" si="2"/>
        <v>2801989</v>
      </c>
      <c r="H79" s="53">
        <v>0</v>
      </c>
      <c r="I79" s="47">
        <f>2733523+68466</f>
        <v>2801989</v>
      </c>
      <c r="J79" s="53">
        <f>2733523+68466</f>
        <v>2801989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78.75">
      <c r="A80" s="92" t="s">
        <v>222</v>
      </c>
      <c r="B80" s="92" t="s">
        <v>223</v>
      </c>
      <c r="C80" s="93" t="s">
        <v>93</v>
      </c>
      <c r="D80" s="94" t="s">
        <v>52</v>
      </c>
      <c r="E80" s="41" t="s">
        <v>112</v>
      </c>
      <c r="F80" s="41" t="s">
        <v>213</v>
      </c>
      <c r="G80" s="53">
        <f t="shared" si="2"/>
        <v>2292924</v>
      </c>
      <c r="H80" s="53">
        <v>0</v>
      </c>
      <c r="I80" s="47">
        <v>2292924</v>
      </c>
      <c r="J80" s="47">
        <v>2292924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5" customHeight="1">
      <c r="A81" s="69"/>
      <c r="B81" s="70"/>
      <c r="C81" s="70"/>
      <c r="D81" s="52" t="s">
        <v>1</v>
      </c>
      <c r="E81" s="71"/>
      <c r="F81" s="71"/>
      <c r="G81" s="37">
        <f>SUM(G74:G80)</f>
        <v>5191485</v>
      </c>
      <c r="H81" s="37">
        <f>SUM(H74:H80)</f>
        <v>64272</v>
      </c>
      <c r="I81" s="37">
        <f>SUM(I74:I80)</f>
        <v>5127213</v>
      </c>
      <c r="J81" s="37">
        <f>SUM(J74:J80)</f>
        <v>5127213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69" t="s">
        <v>55</v>
      </c>
      <c r="B82" s="70"/>
      <c r="C82" s="70"/>
      <c r="D82" s="52" t="s">
        <v>105</v>
      </c>
      <c r="E82" s="71"/>
      <c r="F82" s="71"/>
      <c r="G82" s="37">
        <f>G83</f>
        <v>19116</v>
      </c>
      <c r="H82" s="37">
        <f>H83</f>
        <v>19116</v>
      </c>
      <c r="I82" s="37">
        <f>I83</f>
        <v>0</v>
      </c>
      <c r="J82" s="37">
        <f>J83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69" t="s">
        <v>56</v>
      </c>
      <c r="B83" s="70"/>
      <c r="C83" s="70"/>
      <c r="D83" s="43" t="s">
        <v>106</v>
      </c>
      <c r="E83" s="71"/>
      <c r="F83" s="71"/>
      <c r="G83" s="42">
        <f>SUM(G84:G84)</f>
        <v>19116</v>
      </c>
      <c r="H83" s="42">
        <f>SUM(H84:H84)</f>
        <v>19116</v>
      </c>
      <c r="I83" s="42">
        <f>SUM(I84:I84)</f>
        <v>0</v>
      </c>
      <c r="J83" s="42">
        <f>SUM(J84:J84)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>
      <c r="A84" s="38" t="s">
        <v>57</v>
      </c>
      <c r="B84" s="39" t="s">
        <v>44</v>
      </c>
      <c r="C84" s="39" t="s">
        <v>5</v>
      </c>
      <c r="D84" s="43" t="s">
        <v>122</v>
      </c>
      <c r="E84" s="46" t="s">
        <v>126</v>
      </c>
      <c r="F84" s="44" t="s">
        <v>144</v>
      </c>
      <c r="G84" s="53">
        <f>H84</f>
        <v>19116</v>
      </c>
      <c r="H84" s="53">
        <v>19116</v>
      </c>
      <c r="I84" s="53">
        <v>0</v>
      </c>
      <c r="J84" s="53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13" customFormat="1" ht="15.75">
      <c r="A85" s="28"/>
      <c r="B85" s="28"/>
      <c r="C85" s="54"/>
      <c r="D85" s="52" t="s">
        <v>1</v>
      </c>
      <c r="E85" s="72"/>
      <c r="F85" s="72"/>
      <c r="G85" s="37">
        <f>SUM(G84:G84)</f>
        <v>19116</v>
      </c>
      <c r="H85" s="37">
        <f>SUM(H84:H84)</f>
        <v>19116</v>
      </c>
      <c r="I85" s="37">
        <f>SUM(I84:I84)</f>
        <v>0</v>
      </c>
      <c r="J85" s="37">
        <f>SUM(J84:J84)</f>
        <v>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1:99" s="84" customFormat="1" ht="55.5" customHeight="1">
      <c r="A86" s="79" t="s">
        <v>136</v>
      </c>
      <c r="B86" s="80"/>
      <c r="C86" s="81"/>
      <c r="D86" s="82" t="s">
        <v>137</v>
      </c>
      <c r="E86" s="48"/>
      <c r="F86" s="48"/>
      <c r="G86" s="90">
        <f>SUM(G87)</f>
        <v>1000000</v>
      </c>
      <c r="H86" s="90">
        <f>SUM(H87)</f>
        <v>1000000</v>
      </c>
      <c r="I86" s="90">
        <f>SUM(I87)</f>
        <v>0</v>
      </c>
      <c r="J86" s="90">
        <f>SUM(J87)</f>
        <v>0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</row>
    <row r="87" spans="1:99" s="84" customFormat="1" ht="47.25" customHeight="1">
      <c r="A87" s="85" t="s">
        <v>138</v>
      </c>
      <c r="B87" s="86"/>
      <c r="C87" s="87"/>
      <c r="D87" s="88" t="s">
        <v>139</v>
      </c>
      <c r="E87" s="48"/>
      <c r="F87" s="48"/>
      <c r="G87" s="91">
        <f>SUM(G88:G89)</f>
        <v>1000000</v>
      </c>
      <c r="H87" s="91">
        <f>SUM(H88:H89)</f>
        <v>1000000</v>
      </c>
      <c r="I87" s="91">
        <f>SUM(I88:I89)</f>
        <v>0</v>
      </c>
      <c r="J87" s="91">
        <f>SUM(J88:J89)</f>
        <v>0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</row>
    <row r="88" spans="1:99" s="84" customFormat="1" ht="72" customHeight="1">
      <c r="A88" s="85">
        <v>3118841</v>
      </c>
      <c r="B88" s="86">
        <v>8841</v>
      </c>
      <c r="C88" s="87"/>
      <c r="D88" s="89" t="s">
        <v>140</v>
      </c>
      <c r="E88" s="48" t="s">
        <v>142</v>
      </c>
      <c r="F88" s="48" t="s">
        <v>143</v>
      </c>
      <c r="G88" s="91">
        <f>SUM(H88+I88)</f>
        <v>2000000</v>
      </c>
      <c r="H88" s="53">
        <v>1000000</v>
      </c>
      <c r="I88" s="91">
        <v>1000000</v>
      </c>
      <c r="J88" s="91">
        <v>0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</row>
    <row r="89" spans="1:99" s="84" customFormat="1" ht="78.75">
      <c r="A89" s="85">
        <v>3118842</v>
      </c>
      <c r="B89" s="86">
        <v>8842</v>
      </c>
      <c r="C89" s="87"/>
      <c r="D89" s="89" t="s">
        <v>141</v>
      </c>
      <c r="E89" s="48" t="s">
        <v>142</v>
      </c>
      <c r="F89" s="48" t="s">
        <v>143</v>
      </c>
      <c r="G89" s="91">
        <f>SUM(H89+I89)</f>
        <v>-1000000</v>
      </c>
      <c r="H89" s="53">
        <v>0</v>
      </c>
      <c r="I89" s="91">
        <v>-1000000</v>
      </c>
      <c r="J89" s="91">
        <v>0</v>
      </c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</row>
    <row r="90" spans="1:99" s="13" customFormat="1" ht="15.75">
      <c r="A90" s="28"/>
      <c r="B90" s="28"/>
      <c r="C90" s="54"/>
      <c r="D90" s="52" t="s">
        <v>1</v>
      </c>
      <c r="E90" s="72"/>
      <c r="F90" s="72"/>
      <c r="G90" s="37">
        <f>SUM(G88:G89)</f>
        <v>1000000</v>
      </c>
      <c r="H90" s="37">
        <f>SUM(H88:H89)</f>
        <v>1000000</v>
      </c>
      <c r="I90" s="37">
        <f>SUM(I88:I89)</f>
        <v>0</v>
      </c>
      <c r="J90" s="37">
        <f>SUM(J88:J89)</f>
        <v>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1:99" s="18" customFormat="1" ht="27" customHeight="1">
      <c r="A91" s="41"/>
      <c r="B91" s="41"/>
      <c r="C91" s="41"/>
      <c r="D91" s="23" t="s">
        <v>2</v>
      </c>
      <c r="E91" s="41"/>
      <c r="F91" s="41"/>
      <c r="G91" s="37">
        <f>G45+G51+G66+G71+G81+G85+G90</f>
        <v>115106766</v>
      </c>
      <c r="H91" s="37">
        <f>H45+H51+H66+H71+H81+H85+H90</f>
        <v>102486073</v>
      </c>
      <c r="I91" s="37">
        <f>I45+I51+I66+I71+I81+I85+I90</f>
        <v>12620693</v>
      </c>
      <c r="J91" s="37">
        <f>J45+J51+J66+J71+J81+J85</f>
        <v>12283093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</row>
    <row r="92" spans="1:99" s="18" customFormat="1" ht="27" customHeight="1">
      <c r="A92" s="108"/>
      <c r="B92" s="108"/>
      <c r="C92" s="108"/>
      <c r="D92" s="109"/>
      <c r="E92" s="108"/>
      <c r="F92" s="108"/>
      <c r="G92" s="110"/>
      <c r="H92" s="110"/>
      <c r="I92" s="110"/>
      <c r="J92" s="110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</row>
    <row r="93" spans="1:16" s="100" customFormat="1" ht="18.75">
      <c r="A93" s="96" t="s">
        <v>225</v>
      </c>
      <c r="B93" s="96"/>
      <c r="C93" s="96"/>
      <c r="D93" s="97"/>
      <c r="E93" s="97"/>
      <c r="F93" s="97"/>
      <c r="I93" s="97"/>
      <c r="J93" s="98"/>
      <c r="K93" s="99"/>
      <c r="L93" s="99"/>
      <c r="M93" s="99"/>
      <c r="N93" s="99"/>
      <c r="O93" s="99"/>
      <c r="P93" s="99"/>
    </row>
    <row r="94" spans="1:16" s="100" customFormat="1" ht="18.75">
      <c r="A94" s="97" t="s">
        <v>4</v>
      </c>
      <c r="B94" s="97"/>
      <c r="C94" s="97"/>
      <c r="D94" s="97"/>
      <c r="E94" s="97"/>
      <c r="F94" s="97"/>
      <c r="G94" s="97" t="s">
        <v>226</v>
      </c>
      <c r="H94" s="98"/>
      <c r="I94" s="97"/>
      <c r="J94" s="99"/>
      <c r="K94" s="99"/>
      <c r="L94" s="99"/>
      <c r="M94" s="99"/>
      <c r="N94" s="99"/>
      <c r="O94" s="99"/>
      <c r="P94" s="99"/>
    </row>
    <row r="95" spans="1:10" s="19" customFormat="1" ht="18.75">
      <c r="A95" s="101"/>
      <c r="B95" s="101"/>
      <c r="C95" s="101"/>
      <c r="D95" s="102"/>
      <c r="E95" s="103"/>
      <c r="F95" s="104"/>
      <c r="G95" s="97"/>
      <c r="H95" s="99"/>
      <c r="I95" s="105"/>
      <c r="J95" s="106"/>
    </row>
    <row r="96" spans="1:10" s="19" customFormat="1" ht="18.75">
      <c r="A96" s="16" t="s">
        <v>3</v>
      </c>
      <c r="B96" s="16"/>
      <c r="C96" s="16"/>
      <c r="D96" s="16"/>
      <c r="E96" s="16"/>
      <c r="F96" s="16"/>
      <c r="G96" s="105"/>
      <c r="H96" s="106"/>
      <c r="I96" s="107"/>
      <c r="J96" s="16"/>
    </row>
    <row r="97" spans="1:10" s="19" customFormat="1" ht="18.75">
      <c r="A97" s="16" t="s">
        <v>4</v>
      </c>
      <c r="B97" s="16"/>
      <c r="C97" s="16"/>
      <c r="D97" s="16"/>
      <c r="E97" s="16"/>
      <c r="F97" s="16"/>
      <c r="G97" s="107" t="s">
        <v>109</v>
      </c>
      <c r="H97" s="16"/>
      <c r="I97" s="107"/>
      <c r="J97" s="16"/>
    </row>
    <row r="98" spans="1:10" ht="12.75">
      <c r="A98" s="8"/>
      <c r="B98" s="8"/>
      <c r="C98" s="8"/>
      <c r="D98" s="8"/>
      <c r="E98" s="8"/>
      <c r="F98" s="8"/>
      <c r="G98" s="8"/>
      <c r="H98" s="24"/>
      <c r="I98" s="24"/>
      <c r="J98" s="24"/>
    </row>
    <row r="99" spans="8:10" ht="84" customHeight="1">
      <c r="H99" s="25"/>
      <c r="I99" s="25"/>
      <c r="J99" s="25"/>
    </row>
    <row r="100" spans="8:10" ht="101.25" customHeight="1">
      <c r="H100" s="25"/>
      <c r="I100" s="25"/>
      <c r="J100" s="25"/>
    </row>
    <row r="101" spans="8:10" ht="101.25" customHeight="1">
      <c r="H101" s="25"/>
      <c r="I101" s="25"/>
      <c r="J101" s="25"/>
    </row>
    <row r="102" spans="8:10" ht="79.5" customHeight="1">
      <c r="H102" s="25"/>
      <c r="I102" s="25"/>
      <c r="J102" s="25"/>
    </row>
    <row r="103" spans="8:10" ht="80.25" customHeight="1">
      <c r="H103" s="25"/>
      <c r="I103" s="25"/>
      <c r="J103" s="25"/>
    </row>
    <row r="104" spans="8:10" ht="12.75">
      <c r="H104" s="25"/>
      <c r="I104" s="25"/>
      <c r="J104" s="25"/>
    </row>
    <row r="105" spans="8:10" ht="79.5" customHeight="1">
      <c r="H105" s="25"/>
      <c r="I105" s="25"/>
      <c r="J105" s="25"/>
    </row>
    <row r="106" spans="8:10" ht="95.25" customHeight="1">
      <c r="H106" s="25"/>
      <c r="I106" s="25"/>
      <c r="J106" s="25"/>
    </row>
    <row r="107" spans="8:10" ht="77.25" customHeight="1">
      <c r="H107" s="25"/>
      <c r="I107" s="25"/>
      <c r="J107" s="25"/>
    </row>
    <row r="108" spans="8:10" ht="68.25" customHeight="1">
      <c r="H108" s="25"/>
      <c r="I108" s="25"/>
      <c r="J108" s="25"/>
    </row>
    <row r="109" spans="8:10" ht="72.75" customHeight="1">
      <c r="H109" s="25"/>
      <c r="I109" s="25"/>
      <c r="J109" s="25"/>
    </row>
    <row r="110" spans="8:10" ht="98.25" customHeight="1">
      <c r="H110" s="25"/>
      <c r="I110" s="25"/>
      <c r="J110" s="25"/>
    </row>
    <row r="111" spans="8:10" ht="81" customHeight="1">
      <c r="H111" s="25"/>
      <c r="I111" s="25"/>
      <c r="J111" s="25"/>
    </row>
  </sheetData>
  <sheetProtection/>
  <mergeCells count="13">
    <mergeCell ref="I10:J10"/>
    <mergeCell ref="B10:B11"/>
    <mergeCell ref="A6:J6"/>
    <mergeCell ref="A7:J7"/>
    <mergeCell ref="E10:E11"/>
    <mergeCell ref="A10:A11"/>
    <mergeCell ref="D10:D11"/>
    <mergeCell ref="F10:F11"/>
    <mergeCell ref="G10:G11"/>
    <mergeCell ref="C10:C11"/>
    <mergeCell ref="A8:B8"/>
    <mergeCell ref="A9:B9"/>
    <mergeCell ref="H10:H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2022-02-10T14:34:32Z</cp:lastPrinted>
  <dcterms:created xsi:type="dcterms:W3CDTF">2008-01-03T14:25:14Z</dcterms:created>
  <dcterms:modified xsi:type="dcterms:W3CDTF">2022-02-10T14:34:35Z</dcterms:modified>
  <cp:category/>
  <cp:version/>
  <cp:contentType/>
  <cp:contentStatus/>
</cp:coreProperties>
</file>